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350" windowHeight="97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3" i="1" l="1"/>
  <c r="D25" i="1"/>
  <c r="E14" i="1"/>
  <c r="D14" i="1"/>
  <c r="F14" i="1"/>
  <c r="F53" i="1" s="1"/>
  <c r="D11" i="1"/>
  <c r="D38" i="1"/>
  <c r="D31" i="1"/>
  <c r="D53" i="1" l="1"/>
</calcChain>
</file>

<file path=xl/sharedStrings.xml><?xml version="1.0" encoding="utf-8"?>
<sst xmlns="http://schemas.openxmlformats.org/spreadsheetml/2006/main" count="61" uniqueCount="61">
  <si>
    <t>№ п/п</t>
  </si>
  <si>
    <t>Наименование услуг</t>
  </si>
  <si>
    <t>Расчет</t>
  </si>
  <si>
    <t>Всего</t>
  </si>
  <si>
    <t>Организация проживания  участников симпозиума</t>
  </si>
  <si>
    <t>Длительность мероприятия: 7 дней</t>
  </si>
  <si>
    <t>СМЕТА</t>
  </si>
  <si>
    <t xml:space="preserve"> по организации и проведению Международного симпозиума </t>
  </si>
  <si>
    <t>Организация питания участников симпозиума</t>
  </si>
  <si>
    <t>Оплата питания приглашенных участников симпозиума</t>
  </si>
  <si>
    <t>Оплата проживания приглашенных (иностранных и иногородних) участников симпозиума в гостиницах (25 чел)</t>
  </si>
  <si>
    <t>Техническое обеспечение участников Симпозиума и мастер-классов помещениями, специализированным оборудованием и инструментом, расходными материалами</t>
  </si>
  <si>
    <t>Предоставление помещений с оборудованием, набором материалов и инструмента, а также бригадой рабочих, обслуживающих оборудование для  обработки стекла</t>
  </si>
  <si>
    <t>Горячая обработка стекла предприятием ИП Косач А.И.:
- 1 помещение площадью 200 кв.м. и 
1 cтекловаренная печь, температура варки стекла 1450 С, объемом выработки 200 кг/сутки;
- 1 помещение площадью 200 кв.м. и 
1 электрическая печь отжига изделий, с температурой отжига 540 С, объемом выработки 200 кг/сутки;
- 1 помещение площадью 200 кв.м. и 
1 печь подогрева стекла для выработки художественных изделий, объемом выработки 200 кг/сутки
Стоимость: 22000 руб. за смену * 6 смен.</t>
  </si>
  <si>
    <t>Горячая обработка стекла предприятием ООО «Никольские хрустальные мастерские»:
Помещения и печи для плавки стеклоизделий:
- 1 помещение площадью 100 кв.м. и 1 стекловаренная печь для бесцветного стекла и хрусталя с температурой нагревания 1280 С, объемом выработки до 1000 кг/сутки;
Помещения и печи для подогрева и отжига стеклоизделий:
- 1 помещение площадью 100 кв.м. и 1 печь отжига изделий с высотой изделий до 500 мм. объемом выработки до 100 кг/сутки;
- 1 помещение площадью 100 кв.м. и 1 электрическая печь отжига изделий, с температурой отжига 540 С, объемом выработки 200 кг/сутки.
- 1 помещение площадью 100 кв.м. и 1 печь подогрева стекла для выработки художественных изделий, объемом выработки 200 кг/сутки.
Стоимость: 18000 руб за смену * 6 смен</t>
  </si>
  <si>
    <t>Холодная обработка стекла предприятием ООО "Студия стекла Александра Фокина":
- 1 помещение площадью 100 кв.м. и 1 печь отжига изделий с высотой изделий до 500 мм. объемом выработки до 200 кг/сутки - 8 рабочих смен;
- 1 станок электрический для шлифовки стеклоизделий, мощность двигателя 3,5 кВт. с горизонтальным валом, имеющим 6-ти ступенчатый шкив, число оборотов от 300 до 2750 об/мин;
- 1 помещение площадью 100 кв.м. и 1 станок для заточки стеклоизделий электрический - горизонтальная (шайба): двигатель: 3,5 квт, 380 V, число оборотов - 3000 об/мин, диаметр алмазной рабочей поверхности - 400 мм. 
Стоимость: 12000 руб за смену *4 смены</t>
  </si>
  <si>
    <t>Приорбретение сырья и расходных материалов для работы художников</t>
  </si>
  <si>
    <t xml:space="preserve">Приобретение стекломассы (2000 кг) = 200000 руб.
Приобретение арматурного прутка (диаметром 6-10 мм)* 300 м.погонных – 25000 руб.
Приобретение стального прутка и уголков (диаметром 8-10 мм)* 100 м.погонных – 20000 руб.
Приобретение гипса скульптурного 100 кг – 5000 руб.
</t>
  </si>
  <si>
    <t>Транспортное обслуживание</t>
  </si>
  <si>
    <t>Организация перевозки участников и приглашенных к месту проведения симпозиума</t>
  </si>
  <si>
    <t>Банеры для размещения на здании Музея стекла и хрусталя г. Никольска. Стоимость: (2шт. * 3000,00 руб.)</t>
  </si>
  <si>
    <t>Изготовление и печать баннеров для размещения на городских рекламных поверхностях г. Пензы, г. Никольска 
Стоимость: 5 шт. * 5000 руб.</t>
  </si>
  <si>
    <t>Разработка дизайна и изготовление рекламно-полиграфической продукции</t>
  </si>
  <si>
    <t>Рекламно-информационное обеспечение и продвижение мероприятий Симпозиума</t>
  </si>
  <si>
    <t>Приобретение рамок для дипломов, благодарственных писем   30шт*100 руб.</t>
  </si>
  <si>
    <t xml:space="preserve">Приобретение/изготовление сувениров и подарков участникам и гостям Симпозиума
Стоимость: 30 ед. * 2000 руб. </t>
  </si>
  <si>
    <t>Услуги по фотосъемке мероприятий Симпозиума (не менее 5 дней, не менее 500 фото)</t>
  </si>
  <si>
    <t>Фото/видео съемка мероприятия</t>
  </si>
  <si>
    <t>Размещение информационно-рекламных материалов о фестивале в  электронных СМИ, на радио, телевидении (не менее 10 материалов)</t>
  </si>
  <si>
    <t>Продвижение мероприятий Симпозиума в сети Интернет, СМИ</t>
  </si>
  <si>
    <t>Модернизация, наполнение, продвижение и ведение сайта фестиваля, оплата хостинга</t>
  </si>
  <si>
    <t>Создание/модернизирование, оформление, настройка и продвижение страницы фестиваля в сети Instagram, Вконтакте, Facebook</t>
  </si>
  <si>
    <t>Услуги бизнес-тренера для нетворкинга участников Симпозиума (не менее 2х часов)</t>
  </si>
  <si>
    <t>ИТОГО:</t>
  </si>
  <si>
    <t xml:space="preserve">Холодная обработка стекла (роспись) предприятием ЗАО «Никольский завод светотехнического стекла»:
- 1 помещение площадью 50 кв.м. и расходные материалы (краски, кисти и пр.) для росписи изделий из стекла.
Стоимость: 3500 руб за смену * 6 смен </t>
  </si>
  <si>
    <t>Холодная обработка стекла предприятием ИП Гераськин:
Помещение площадью 100 кв.м.;
- 1 станок для заточки стеклоизделий электрический - горизонтальная (шайба): двигатель: 3,5 квт, 380 V, число оборотов - 3000 об/мин, диаметр алмазной рабочей поверхности - 400 мм.;
- 1 станок электрический для полировки стеклоизделий – горизонтальный, мощность двигателя 2,5 КВт, фетровый или войлочный круг диаметром 40 см.;
- 1 станок электрический для шлифовки стеклоизделий, мощность двигателя 3,5 кВт. с горизонтальным валом, имеющим 6-ти ступенчатый шкив, число оборотов от 300 до 2750 об/мин;
- 1 станок электрический для шлифовки, резки, гравировки стеклоизделий с комплектом кругов плоскошлифовальных диаметром 30-18-15-4,5 см с грубой и средней фракцией алмаза и кругами отрезными – пилами, мощность двигателя 3 Квт, с числом оборотов от 300 до 1850 об/мин.;
Помещение площадью 100 кв.м. 
- оборудование для пескоструйной обработки стеклоизделий различной величины – 1 пескоструйная камера, максимальная высота помещаемого стеклоизделия 1,5 м, размер - 0,3х0,3 м, мощность 3,5 кВт.
Стоимость: 12000 руб за смену *6 смен</t>
  </si>
  <si>
    <t xml:space="preserve">Горячая обработка стекла предприятием ООО «Бахметьевский завод»:
- Помещение площадью 400 кв.м.,
1 стекловаренная печь для варки хрусталя, объёмом выработки 1000 кг/сутки, температура варки 1450 С;
- 3 электрические печи муфельного типа для отжига изделий, с температурой отжига 540 С, объемом выработки 200 кг/сутки;
- 1 электрическая печь лерного типа, с температурой отжига 540 С, объемом выработки 200 кг/сутки;
- 1 печь подогрева стекла для выработки художественных изделий, объемом выработки 200 кг/сутки температура 1000 С
 Стоимость: 55000 руб за смену *4 смены </t>
  </si>
  <si>
    <t>комплексное питание 3х разовое  (7 дней*1000 руб.*25 чел.)</t>
  </si>
  <si>
    <t>Предоставление площадок площадок на церемонии открытия и закрытия Симпозиума</t>
  </si>
  <si>
    <t>Аренда и оформление сцены для городского концерта на закрытие симпозиума</t>
  </si>
  <si>
    <t>Аренда сценического звукового, светового и видеопроекционного  оборудования для концертной программы на церемонии закрытия Симпозиума</t>
  </si>
  <si>
    <t>Услуги творческих коллективов (не менее 4 коллективов, не менее 15 концертных выступлений общей длительностью не менее 2 часов)</t>
  </si>
  <si>
    <t>Методическое сопровождение мероприятий Симпозиума</t>
  </si>
  <si>
    <t>Организация и проведение профессионального обучающего мастер- класса федерального эксперта для художников - участников Симпозиума</t>
  </si>
  <si>
    <t>Производство 1 видеофильма (хронометраж 6 мин*15000 руб/мин)</t>
  </si>
  <si>
    <t xml:space="preserve">по художественному стеклу и скульптуре «Хрустальное сердце России» 2019г. </t>
  </si>
  <si>
    <t>Средства федерального бюджета</t>
  </si>
  <si>
    <t>Средства бюджета ПО</t>
  </si>
  <si>
    <t>в г.Никольск Пензенской обл. (двухместный номер, 7 дней *800 руб.*25 чел.)</t>
  </si>
  <si>
    <t>приобретение питьевой воды (для рабочих площадок)</t>
  </si>
  <si>
    <t>Госпошлина за оформление въедных документов иностранным участникам - 800 руб* 2 чел. = 1600 руб</t>
  </si>
  <si>
    <t>Количество участников: общее 25, в т.ч. 6 профессиональных художников, 19 студентов</t>
  </si>
  <si>
    <t>Трансфер гостей на торжественное закрытие фестиваля и концертную программу по маршруту «Пенза-Никольск» (112 км.): аренда автобуса «Неоплан» до 50 мест – 25000 руб./ед.* 2 ед.</t>
  </si>
  <si>
    <t>Авиаперелеты/ждпереезды участников Симпозиума (профессиональных художников)  6 чел*6000*2 направления</t>
  </si>
  <si>
    <t>Авиаперелеты  участников Симпозиума (инностранных профессиональных художников) 2 чел*9000*2 направления</t>
  </si>
  <si>
    <t xml:space="preserve">Трансфер участников Симпозиума по маршруту Пенза-Никольск (112 км.) в дни открытия и закрытия: аренда автобуса «Мерседес» до 20 мест – 5000 руб.*2 маршрута </t>
  </si>
  <si>
    <t xml:space="preserve">Изготовление и печать плакатов-афиш (формат А3) 
Стоимость: 30 шт. * 300 руб. </t>
  </si>
  <si>
    <t>Приобретение и печать бейджей 100шт.*40 руб.</t>
  </si>
  <si>
    <t>Предоставление помещения для итоговой выставки работ, оснащенного выставочным оборудованием (1 день ), оформление выставки</t>
  </si>
  <si>
    <t>Услуги технического персонала, не менее 4 человек, 600 руб. чел/час * 6 час * 4 чел для обслуживания оборудования</t>
  </si>
  <si>
    <t xml:space="preserve">Помещение Бизнес-инкубатора г.Никольска:
Конференц зал 120 м2., 1,6 тыс/час. *12 часов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</si>
</sst>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28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4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40" xfId="0" applyBorder="1" applyAlignment="1">
      <alignment horizontal="left" wrapText="1"/>
    </xf>
    <xf numFmtId="0" fontId="1" fillId="0" borderId="7" xfId="0" applyFont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3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36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7" xfId="0" applyBorder="1" applyAlignment="1">
      <alignment wrapText="1"/>
    </xf>
    <xf numFmtId="0" fontId="1" fillId="0" borderId="25" xfId="0" applyFont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1" fillId="0" borderId="34" xfId="0" applyFont="1" applyBorder="1" applyAlignment="1">
      <alignment wrapText="1"/>
    </xf>
    <xf numFmtId="0" fontId="1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49" zoomScaleNormal="100" workbookViewId="0">
      <selection activeCell="C44" sqref="C44"/>
    </sheetView>
  </sheetViews>
  <sheetFormatPr defaultRowHeight="15" x14ac:dyDescent="0.25"/>
  <cols>
    <col min="1" max="1" width="5.85546875" customWidth="1"/>
    <col min="2" max="2" width="19.28515625" customWidth="1"/>
    <col min="3" max="3" width="75.85546875" customWidth="1"/>
    <col min="4" max="4" width="10.28515625" customWidth="1"/>
    <col min="5" max="5" width="13.42578125" customWidth="1"/>
    <col min="6" max="6" width="14.28515625" customWidth="1"/>
  </cols>
  <sheetData>
    <row r="1" spans="1:6" ht="15.75" x14ac:dyDescent="0.25">
      <c r="A1" s="110" t="s">
        <v>6</v>
      </c>
      <c r="B1" s="111"/>
      <c r="C1" s="111"/>
      <c r="D1" s="111"/>
      <c r="E1" s="111"/>
      <c r="F1" s="111"/>
    </row>
    <row r="2" spans="1:6" ht="18" customHeight="1" x14ac:dyDescent="0.25">
      <c r="A2" s="112" t="s">
        <v>7</v>
      </c>
      <c r="B2" s="112"/>
      <c r="C2" s="112"/>
      <c r="D2" s="112"/>
      <c r="E2" s="112"/>
      <c r="F2" s="112"/>
    </row>
    <row r="3" spans="1:6" ht="17.25" customHeight="1" x14ac:dyDescent="0.25">
      <c r="A3" s="112" t="s">
        <v>45</v>
      </c>
      <c r="B3" s="112"/>
      <c r="C3" s="112"/>
      <c r="D3" s="112"/>
      <c r="E3" s="112"/>
      <c r="F3" s="112"/>
    </row>
    <row r="4" spans="1:6" ht="17.25" customHeight="1" x14ac:dyDescent="0.25">
      <c r="A4" s="3"/>
      <c r="B4" s="3"/>
      <c r="C4" s="3"/>
      <c r="D4" s="3"/>
      <c r="E4" s="3"/>
      <c r="F4" s="3"/>
    </row>
    <row r="5" spans="1:6" ht="15.75" customHeight="1" x14ac:dyDescent="0.25">
      <c r="A5" s="119" t="s">
        <v>5</v>
      </c>
      <c r="B5" s="119"/>
      <c r="C5" s="119"/>
      <c r="D5" s="119"/>
      <c r="E5" s="119"/>
      <c r="F5" s="119"/>
    </row>
    <row r="6" spans="1:6" ht="18.75" customHeight="1" x14ac:dyDescent="0.25">
      <c r="A6" s="119" t="s">
        <v>51</v>
      </c>
      <c r="B6" s="119"/>
      <c r="C6" s="119"/>
      <c r="D6" s="119"/>
      <c r="E6" s="119"/>
      <c r="F6" s="119"/>
    </row>
    <row r="7" spans="1:6" ht="18.75" customHeight="1" thickBot="1" x14ac:dyDescent="0.3">
      <c r="A7" s="2"/>
      <c r="B7" s="2"/>
      <c r="C7" s="2"/>
      <c r="D7" s="2"/>
      <c r="E7" s="2"/>
      <c r="F7" s="2"/>
    </row>
    <row r="8" spans="1:6" ht="54.75" customHeight="1" thickBot="1" x14ac:dyDescent="0.3">
      <c r="A8" s="13" t="s">
        <v>0</v>
      </c>
      <c r="B8" s="14" t="s">
        <v>1</v>
      </c>
      <c r="C8" s="15" t="s">
        <v>2</v>
      </c>
      <c r="D8" s="4" t="s">
        <v>3</v>
      </c>
      <c r="E8" s="5" t="s">
        <v>47</v>
      </c>
      <c r="F8" s="6" t="s">
        <v>46</v>
      </c>
    </row>
    <row r="9" spans="1:6" ht="31.5" customHeight="1" x14ac:dyDescent="0.25">
      <c r="A9" s="95">
        <v>1</v>
      </c>
      <c r="B9" s="92" t="s">
        <v>4</v>
      </c>
      <c r="C9" s="70" t="s">
        <v>10</v>
      </c>
      <c r="D9" s="49">
        <v>140</v>
      </c>
      <c r="E9" s="50">
        <v>0</v>
      </c>
      <c r="F9" s="51">
        <v>140</v>
      </c>
    </row>
    <row r="10" spans="1:6" ht="29.25" customHeight="1" thickBot="1" x14ac:dyDescent="0.3">
      <c r="A10" s="117"/>
      <c r="B10" s="118"/>
      <c r="C10" s="7" t="s">
        <v>48</v>
      </c>
      <c r="D10" s="24">
        <v>140</v>
      </c>
      <c r="E10" s="48">
        <v>0</v>
      </c>
      <c r="F10" s="12">
        <v>140</v>
      </c>
    </row>
    <row r="11" spans="1:6" ht="21.75" customHeight="1" x14ac:dyDescent="0.25">
      <c r="A11" s="77">
        <v>2</v>
      </c>
      <c r="B11" s="89" t="s">
        <v>8</v>
      </c>
      <c r="C11" s="69" t="s">
        <v>9</v>
      </c>
      <c r="D11" s="49">
        <f>D12+D13</f>
        <v>183</v>
      </c>
      <c r="E11" s="50">
        <v>183</v>
      </c>
      <c r="F11" s="51">
        <v>0</v>
      </c>
    </row>
    <row r="12" spans="1:6" ht="21" customHeight="1" x14ac:dyDescent="0.25">
      <c r="A12" s="80"/>
      <c r="B12" s="115"/>
      <c r="C12" s="36" t="s">
        <v>37</v>
      </c>
      <c r="D12" s="25">
        <v>175</v>
      </c>
      <c r="E12" s="8">
        <v>175</v>
      </c>
      <c r="F12" s="39">
        <v>0</v>
      </c>
    </row>
    <row r="13" spans="1:6" ht="20.25" customHeight="1" thickBot="1" x14ac:dyDescent="0.3">
      <c r="A13" s="79"/>
      <c r="B13" s="116"/>
      <c r="C13" s="35" t="s">
        <v>49</v>
      </c>
      <c r="D13" s="24">
        <v>8</v>
      </c>
      <c r="E13" s="11">
        <v>8</v>
      </c>
      <c r="F13" s="12">
        <v>0</v>
      </c>
    </row>
    <row r="14" spans="1:6" ht="48" customHeight="1" x14ac:dyDescent="0.25">
      <c r="A14" s="95">
        <v>3</v>
      </c>
      <c r="B14" s="92" t="s">
        <v>11</v>
      </c>
      <c r="C14" s="68" t="s">
        <v>12</v>
      </c>
      <c r="D14" s="52">
        <f>E14+F14</f>
        <v>601</v>
      </c>
      <c r="E14" s="53">
        <f>E18+E19+E20</f>
        <v>141</v>
      </c>
      <c r="F14" s="54">
        <f>F15+F16+F17++F18</f>
        <v>460</v>
      </c>
    </row>
    <row r="15" spans="1:6" ht="170.25" customHeight="1" x14ac:dyDescent="0.25">
      <c r="A15" s="113"/>
      <c r="B15" s="93"/>
      <c r="C15" s="17" t="s">
        <v>13</v>
      </c>
      <c r="D15" s="25">
        <v>0</v>
      </c>
      <c r="E15" s="8">
        <v>0</v>
      </c>
      <c r="F15" s="39">
        <v>132</v>
      </c>
    </row>
    <row r="16" spans="1:6" ht="166.5" customHeight="1" x14ac:dyDescent="0.25">
      <c r="A16" s="113"/>
      <c r="B16" s="93"/>
      <c r="C16" s="17" t="s">
        <v>36</v>
      </c>
      <c r="D16" s="25">
        <v>0</v>
      </c>
      <c r="E16" s="8">
        <v>0</v>
      </c>
      <c r="F16" s="39">
        <v>220</v>
      </c>
    </row>
    <row r="17" spans="1:6" ht="215.25" customHeight="1" x14ac:dyDescent="0.25">
      <c r="A17" s="113"/>
      <c r="B17" s="93"/>
      <c r="C17" s="17" t="s">
        <v>14</v>
      </c>
      <c r="D17" s="25">
        <v>0</v>
      </c>
      <c r="E17" s="8">
        <v>0</v>
      </c>
      <c r="F17" s="39">
        <v>108</v>
      </c>
    </row>
    <row r="18" spans="1:6" ht="165" x14ac:dyDescent="0.25">
      <c r="A18" s="113"/>
      <c r="B18" s="93"/>
      <c r="C18" s="17" t="s">
        <v>15</v>
      </c>
      <c r="D18" s="25">
        <v>48</v>
      </c>
      <c r="E18" s="8">
        <v>48</v>
      </c>
      <c r="F18" s="39">
        <v>0</v>
      </c>
    </row>
    <row r="19" spans="1:6" ht="75" x14ac:dyDescent="0.25">
      <c r="A19" s="113"/>
      <c r="B19" s="93"/>
      <c r="C19" s="17" t="s">
        <v>34</v>
      </c>
      <c r="D19" s="25">
        <v>21</v>
      </c>
      <c r="E19" s="8">
        <v>21</v>
      </c>
      <c r="F19" s="39">
        <v>0</v>
      </c>
    </row>
    <row r="20" spans="1:6" ht="288" customHeight="1" thickBot="1" x14ac:dyDescent="0.3">
      <c r="A20" s="114"/>
      <c r="B20" s="94"/>
      <c r="C20" s="18" t="s">
        <v>35</v>
      </c>
      <c r="D20" s="26">
        <v>72</v>
      </c>
      <c r="E20" s="9">
        <v>72</v>
      </c>
      <c r="F20" s="40">
        <v>0</v>
      </c>
    </row>
    <row r="21" spans="1:6" x14ac:dyDescent="0.25">
      <c r="A21" s="95">
        <v>4</v>
      </c>
      <c r="B21" s="92" t="s">
        <v>16</v>
      </c>
      <c r="C21" s="98" t="s">
        <v>17</v>
      </c>
      <c r="D21" s="101">
        <v>250</v>
      </c>
      <c r="E21" s="104">
        <v>250</v>
      </c>
      <c r="F21" s="84">
        <v>0</v>
      </c>
    </row>
    <row r="22" spans="1:6" x14ac:dyDescent="0.25">
      <c r="A22" s="96"/>
      <c r="B22" s="93"/>
      <c r="C22" s="99"/>
      <c r="D22" s="102"/>
      <c r="E22" s="105"/>
      <c r="F22" s="85"/>
    </row>
    <row r="23" spans="1:6" x14ac:dyDescent="0.25">
      <c r="A23" s="96"/>
      <c r="B23" s="93"/>
      <c r="C23" s="99"/>
      <c r="D23" s="102"/>
      <c r="E23" s="105"/>
      <c r="F23" s="85"/>
    </row>
    <row r="24" spans="1:6" ht="50.25" customHeight="1" thickBot="1" x14ac:dyDescent="0.3">
      <c r="A24" s="97"/>
      <c r="B24" s="94"/>
      <c r="C24" s="100"/>
      <c r="D24" s="103"/>
      <c r="E24" s="106"/>
      <c r="F24" s="86"/>
    </row>
    <row r="25" spans="1:6" ht="30" x14ac:dyDescent="0.25">
      <c r="A25" s="77">
        <v>5</v>
      </c>
      <c r="B25" s="77" t="s">
        <v>18</v>
      </c>
      <c r="C25" s="16" t="s">
        <v>19</v>
      </c>
      <c r="D25" s="52">
        <f>D30+D29+D28+D27+D26</f>
        <v>179.8</v>
      </c>
      <c r="E25" s="53">
        <v>179.8</v>
      </c>
      <c r="F25" s="54">
        <v>0</v>
      </c>
    </row>
    <row r="26" spans="1:6" ht="32.25" customHeight="1" x14ac:dyDescent="0.25">
      <c r="A26" s="107"/>
      <c r="B26" s="109"/>
      <c r="C26" s="17" t="s">
        <v>53</v>
      </c>
      <c r="D26" s="25">
        <v>72</v>
      </c>
      <c r="E26" s="8">
        <v>72</v>
      </c>
      <c r="F26" s="39">
        <v>0</v>
      </c>
    </row>
    <row r="27" spans="1:6" ht="32.25" customHeight="1" x14ac:dyDescent="0.25">
      <c r="A27" s="107"/>
      <c r="B27" s="109"/>
      <c r="C27" s="18" t="s">
        <v>54</v>
      </c>
      <c r="D27" s="26">
        <v>36</v>
      </c>
      <c r="E27" s="10">
        <v>36</v>
      </c>
      <c r="F27" s="40">
        <v>0</v>
      </c>
    </row>
    <row r="28" spans="1:6" ht="47.25" customHeight="1" x14ac:dyDescent="0.25">
      <c r="A28" s="107"/>
      <c r="B28" s="109"/>
      <c r="C28" s="18" t="s">
        <v>55</v>
      </c>
      <c r="D28" s="26">
        <v>20</v>
      </c>
      <c r="E28" s="10">
        <v>20</v>
      </c>
      <c r="F28" s="40">
        <v>0</v>
      </c>
    </row>
    <row r="29" spans="1:6" ht="45" x14ac:dyDescent="0.25">
      <c r="A29" s="107"/>
      <c r="B29" s="109"/>
      <c r="C29" s="47" t="s">
        <v>52</v>
      </c>
      <c r="D29" s="25">
        <v>50</v>
      </c>
      <c r="E29" s="8">
        <v>50</v>
      </c>
      <c r="F29" s="39">
        <v>0</v>
      </c>
    </row>
    <row r="30" spans="1:6" ht="30.75" thickBot="1" x14ac:dyDescent="0.3">
      <c r="A30" s="108"/>
      <c r="B30" s="108"/>
      <c r="C30" s="43" t="s">
        <v>50</v>
      </c>
      <c r="D30" s="44">
        <v>1.8</v>
      </c>
      <c r="E30" s="45">
        <v>1.8</v>
      </c>
      <c r="F30" s="46">
        <v>0</v>
      </c>
    </row>
    <row r="31" spans="1:6" ht="18" customHeight="1" thickBot="1" x14ac:dyDescent="0.3">
      <c r="A31" s="89">
        <v>6</v>
      </c>
      <c r="B31" s="77" t="s">
        <v>23</v>
      </c>
      <c r="C31" s="67" t="s">
        <v>22</v>
      </c>
      <c r="D31" s="55">
        <f>D32+D33+D34+D35+D36+D37</f>
        <v>107</v>
      </c>
      <c r="E31" s="56">
        <v>107</v>
      </c>
      <c r="F31" s="57">
        <v>0</v>
      </c>
    </row>
    <row r="32" spans="1:6" ht="30" x14ac:dyDescent="0.25">
      <c r="A32" s="90"/>
      <c r="B32" s="87"/>
      <c r="C32" s="19" t="s">
        <v>20</v>
      </c>
      <c r="D32" s="27">
        <v>6</v>
      </c>
      <c r="E32" s="38">
        <v>6</v>
      </c>
      <c r="F32" s="41">
        <v>0</v>
      </c>
    </row>
    <row r="33" spans="1:6" ht="30" x14ac:dyDescent="0.25">
      <c r="A33" s="90"/>
      <c r="B33" s="87"/>
      <c r="C33" s="20" t="s">
        <v>56</v>
      </c>
      <c r="D33" s="25">
        <v>9</v>
      </c>
      <c r="E33" s="8">
        <v>9</v>
      </c>
      <c r="F33" s="39">
        <v>0</v>
      </c>
    </row>
    <row r="34" spans="1:6" ht="18" customHeight="1" x14ac:dyDescent="0.25">
      <c r="A34" s="90"/>
      <c r="B34" s="87"/>
      <c r="C34" s="20" t="s">
        <v>57</v>
      </c>
      <c r="D34" s="25">
        <v>4</v>
      </c>
      <c r="E34" s="8">
        <v>1</v>
      </c>
      <c r="F34" s="39">
        <v>0</v>
      </c>
    </row>
    <row r="35" spans="1:6" ht="16.5" customHeight="1" x14ac:dyDescent="0.25">
      <c r="A35" s="90"/>
      <c r="B35" s="87"/>
      <c r="C35" s="20" t="s">
        <v>24</v>
      </c>
      <c r="D35" s="25">
        <v>3</v>
      </c>
      <c r="E35" s="8">
        <v>3</v>
      </c>
      <c r="F35" s="39">
        <v>0</v>
      </c>
    </row>
    <row r="36" spans="1:6" ht="45" x14ac:dyDescent="0.25">
      <c r="A36" s="90"/>
      <c r="B36" s="87"/>
      <c r="C36" s="20" t="s">
        <v>21</v>
      </c>
      <c r="D36" s="25">
        <v>25</v>
      </c>
      <c r="E36" s="8">
        <v>25</v>
      </c>
      <c r="F36" s="39">
        <v>0</v>
      </c>
    </row>
    <row r="37" spans="1:6" ht="45.75" thickBot="1" x14ac:dyDescent="0.3">
      <c r="A37" s="90"/>
      <c r="B37" s="87"/>
      <c r="C37" s="21" t="s">
        <v>25</v>
      </c>
      <c r="D37" s="26">
        <v>60</v>
      </c>
      <c r="E37" s="10">
        <v>60</v>
      </c>
      <c r="F37" s="40">
        <v>0</v>
      </c>
    </row>
    <row r="38" spans="1:6" ht="18" customHeight="1" thickBot="1" x14ac:dyDescent="0.3">
      <c r="A38" s="91"/>
      <c r="B38" s="88"/>
      <c r="C38" s="66" t="s">
        <v>29</v>
      </c>
      <c r="D38" s="55">
        <f>D39+D40+D41</f>
        <v>120</v>
      </c>
      <c r="E38" s="58">
        <v>120</v>
      </c>
      <c r="F38" s="57">
        <v>0</v>
      </c>
    </row>
    <row r="39" spans="1:6" ht="32.25" customHeight="1" x14ac:dyDescent="0.25">
      <c r="A39" s="91"/>
      <c r="B39" s="88"/>
      <c r="C39" s="22" t="s">
        <v>28</v>
      </c>
      <c r="D39" s="27">
        <v>70</v>
      </c>
      <c r="E39" s="38">
        <v>70</v>
      </c>
      <c r="F39" s="41">
        <v>0</v>
      </c>
    </row>
    <row r="40" spans="1:6" ht="31.5" customHeight="1" x14ac:dyDescent="0.25">
      <c r="A40" s="91"/>
      <c r="B40" s="88"/>
      <c r="C40" s="20" t="s">
        <v>30</v>
      </c>
      <c r="D40" s="25">
        <v>25</v>
      </c>
      <c r="E40" s="8">
        <v>25</v>
      </c>
      <c r="F40" s="39">
        <v>0</v>
      </c>
    </row>
    <row r="41" spans="1:6" ht="33.75" customHeight="1" thickBot="1" x14ac:dyDescent="0.3">
      <c r="A41" s="91"/>
      <c r="B41" s="88"/>
      <c r="C41" s="21" t="s">
        <v>31</v>
      </c>
      <c r="D41" s="26">
        <v>25</v>
      </c>
      <c r="E41" s="10">
        <v>25</v>
      </c>
      <c r="F41" s="40">
        <v>0</v>
      </c>
    </row>
    <row r="42" spans="1:6" ht="15.75" thickBot="1" x14ac:dyDescent="0.3">
      <c r="A42" s="91"/>
      <c r="B42" s="88"/>
      <c r="C42" s="65" t="s">
        <v>27</v>
      </c>
      <c r="D42" s="55">
        <v>120</v>
      </c>
      <c r="E42" s="58">
        <v>120</v>
      </c>
      <c r="F42" s="57">
        <v>0</v>
      </c>
    </row>
    <row r="43" spans="1:6" ht="30" x14ac:dyDescent="0.25">
      <c r="A43" s="91"/>
      <c r="B43" s="88"/>
      <c r="C43" s="23" t="s">
        <v>26</v>
      </c>
      <c r="D43" s="27">
        <v>30</v>
      </c>
      <c r="E43" s="38">
        <v>30</v>
      </c>
      <c r="F43" s="41">
        <v>0</v>
      </c>
    </row>
    <row r="44" spans="1:6" ht="16.5" customHeight="1" thickBot="1" x14ac:dyDescent="0.3">
      <c r="A44" s="91"/>
      <c r="B44" s="88"/>
      <c r="C44" s="28" t="s">
        <v>44</v>
      </c>
      <c r="D44" s="26">
        <v>90</v>
      </c>
      <c r="E44" s="10">
        <v>90</v>
      </c>
      <c r="F44" s="40">
        <v>0</v>
      </c>
    </row>
    <row r="45" spans="1:6" ht="34.5" customHeight="1" thickBot="1" x14ac:dyDescent="0.3">
      <c r="A45" s="77">
        <v>7</v>
      </c>
      <c r="B45" s="82" t="s">
        <v>42</v>
      </c>
      <c r="C45" s="33" t="s">
        <v>32</v>
      </c>
      <c r="D45" s="59">
        <v>10</v>
      </c>
      <c r="E45" s="60">
        <v>10</v>
      </c>
      <c r="F45" s="71">
        <v>0</v>
      </c>
    </row>
    <row r="46" spans="1:6" ht="35.25" customHeight="1" thickBot="1" x14ac:dyDescent="0.3">
      <c r="A46" s="81"/>
      <c r="B46" s="83"/>
      <c r="C46" s="34" t="s">
        <v>43</v>
      </c>
      <c r="D46" s="59">
        <v>180</v>
      </c>
      <c r="E46" s="60">
        <v>180</v>
      </c>
      <c r="F46" s="71">
        <v>0</v>
      </c>
    </row>
    <row r="47" spans="1:6" ht="21" customHeight="1" x14ac:dyDescent="0.25">
      <c r="A47" s="77">
        <v>8</v>
      </c>
      <c r="B47" s="77" t="s">
        <v>38</v>
      </c>
      <c r="C47" s="32" t="s">
        <v>39</v>
      </c>
      <c r="D47" s="52">
        <v>43</v>
      </c>
      <c r="E47" s="53">
        <v>43</v>
      </c>
      <c r="F47" s="54">
        <v>0</v>
      </c>
    </row>
    <row r="48" spans="1:6" ht="33.75" customHeight="1" x14ac:dyDescent="0.25">
      <c r="A48" s="80"/>
      <c r="B48" s="78"/>
      <c r="C48" s="30" t="s">
        <v>60</v>
      </c>
      <c r="D48" s="61">
        <v>19.2</v>
      </c>
      <c r="E48" s="62">
        <v>19.2</v>
      </c>
      <c r="F48" s="72">
        <v>0</v>
      </c>
    </row>
    <row r="49" spans="1:6" ht="36" customHeight="1" x14ac:dyDescent="0.25">
      <c r="A49" s="80"/>
      <c r="B49" s="78"/>
      <c r="C49" s="30" t="s">
        <v>40</v>
      </c>
      <c r="D49" s="61">
        <v>50</v>
      </c>
      <c r="E49" s="62">
        <v>50</v>
      </c>
      <c r="F49" s="72">
        <v>0</v>
      </c>
    </row>
    <row r="50" spans="1:6" ht="30.75" customHeight="1" x14ac:dyDescent="0.25">
      <c r="A50" s="80"/>
      <c r="B50" s="78"/>
      <c r="C50" s="30" t="s">
        <v>59</v>
      </c>
      <c r="D50" s="61">
        <v>14.4</v>
      </c>
      <c r="E50" s="62">
        <v>14.4</v>
      </c>
      <c r="F50" s="72">
        <v>0</v>
      </c>
    </row>
    <row r="51" spans="1:6" ht="33" customHeight="1" x14ac:dyDescent="0.25">
      <c r="A51" s="80"/>
      <c r="B51" s="78"/>
      <c r="C51" s="30" t="s">
        <v>58</v>
      </c>
      <c r="D51" s="61">
        <v>20.6</v>
      </c>
      <c r="E51" s="62">
        <v>20.6</v>
      </c>
      <c r="F51" s="72">
        <v>0</v>
      </c>
    </row>
    <row r="52" spans="1:6" ht="33.75" customHeight="1" thickBot="1" x14ac:dyDescent="0.3">
      <c r="A52" s="81"/>
      <c r="B52" s="79"/>
      <c r="C52" s="31" t="s">
        <v>41</v>
      </c>
      <c r="D52" s="63">
        <v>172</v>
      </c>
      <c r="E52" s="64">
        <v>172</v>
      </c>
      <c r="F52" s="73">
        <v>0</v>
      </c>
    </row>
    <row r="53" spans="1:6" ht="15.75" thickBot="1" x14ac:dyDescent="0.3">
      <c r="A53" s="74" t="s">
        <v>33</v>
      </c>
      <c r="B53" s="75"/>
      <c r="C53" s="76"/>
      <c r="D53" s="29">
        <f>E53+F53</f>
        <v>1960</v>
      </c>
      <c r="E53" s="37">
        <f>E9+E11+E14++E25+E31+E38+E42+E45+E46+E47+E48+E49+E50+E51+E52</f>
        <v>1360</v>
      </c>
      <c r="F53" s="42">
        <f>F9+F14</f>
        <v>600</v>
      </c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B59" s="1"/>
    </row>
  </sheetData>
  <mergeCells count="26">
    <mergeCell ref="A1:F1"/>
    <mergeCell ref="A3:F3"/>
    <mergeCell ref="B14:B20"/>
    <mergeCell ref="A14:A20"/>
    <mergeCell ref="B11:B13"/>
    <mergeCell ref="A11:A13"/>
    <mergeCell ref="A2:F2"/>
    <mergeCell ref="A9:A10"/>
    <mergeCell ref="B9:B10"/>
    <mergeCell ref="A5:F5"/>
    <mergeCell ref="A6:F6"/>
    <mergeCell ref="F21:F24"/>
    <mergeCell ref="B31:B44"/>
    <mergeCell ref="A31:A44"/>
    <mergeCell ref="B21:B24"/>
    <mergeCell ref="A21:A24"/>
    <mergeCell ref="C21:C24"/>
    <mergeCell ref="D21:D24"/>
    <mergeCell ref="E21:E24"/>
    <mergeCell ref="A25:A30"/>
    <mergeCell ref="B25:B30"/>
    <mergeCell ref="A53:C53"/>
    <mergeCell ref="B47:B52"/>
    <mergeCell ref="A47:A52"/>
    <mergeCell ref="B45:B46"/>
    <mergeCell ref="A45:A46"/>
  </mergeCells>
  <pageMargins left="0.23622047244094491" right="0.23622047244094491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Елена Оськина</cp:lastModifiedBy>
  <cp:lastPrinted>2019-05-17T07:46:40Z</cp:lastPrinted>
  <dcterms:created xsi:type="dcterms:W3CDTF">2019-05-16T07:48:27Z</dcterms:created>
  <dcterms:modified xsi:type="dcterms:W3CDTF">2021-03-11T13:37:48Z</dcterms:modified>
</cp:coreProperties>
</file>