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3" i="3" l="1"/>
  <c r="U14" i="1" l="1"/>
  <c r="U13" i="1"/>
  <c r="U12" i="1"/>
  <c r="U11" i="1"/>
  <c r="U10" i="1"/>
  <c r="U9" i="1"/>
  <c r="U8" i="1"/>
  <c r="U6" i="1"/>
  <c r="P14" i="1"/>
  <c r="P13" i="1"/>
  <c r="P12" i="1"/>
  <c r="P11" i="1"/>
  <c r="P10" i="1"/>
  <c r="P9" i="1"/>
  <c r="P8" i="1"/>
  <c r="P7" i="1"/>
  <c r="U7" i="1" s="1"/>
  <c r="P6" i="1"/>
  <c r="P16" i="1" l="1"/>
  <c r="AR14" i="1"/>
  <c r="AR13" i="1"/>
  <c r="AR12" i="1"/>
  <c r="AR11" i="1"/>
  <c r="AR10" i="1"/>
  <c r="AR9" i="1"/>
  <c r="AR8" i="1"/>
  <c r="AR7" i="1"/>
  <c r="AR6" i="1"/>
  <c r="AB14" i="1"/>
  <c r="AB13" i="1"/>
  <c r="AB12" i="1"/>
  <c r="AB11" i="1"/>
  <c r="AB10" i="1"/>
  <c r="AB9" i="1"/>
  <c r="AB8" i="1"/>
  <c r="AB7" i="1"/>
  <c r="AB6" i="1"/>
  <c r="AK7" i="1" l="1"/>
  <c r="AI7" i="1"/>
  <c r="AJ7" i="1"/>
  <c r="V7" i="1" l="1"/>
  <c r="V8" i="1"/>
  <c r="V9" i="1"/>
  <c r="V10" i="1"/>
  <c r="V11" i="1"/>
  <c r="V12" i="1"/>
  <c r="V13" i="1"/>
  <c r="V14" i="1"/>
  <c r="T7" i="1"/>
  <c r="T8" i="1"/>
  <c r="T9" i="1"/>
  <c r="T10" i="1"/>
  <c r="T11" i="1"/>
  <c r="T12" i="1"/>
  <c r="T13" i="1"/>
  <c r="T14" i="1"/>
  <c r="BA7" i="1" l="1"/>
  <c r="BA8" i="1"/>
  <c r="BA9" i="1"/>
  <c r="BA10" i="1"/>
  <c r="BA11" i="1"/>
  <c r="BA12" i="1"/>
  <c r="BA13" i="1"/>
  <c r="BA14" i="1"/>
  <c r="AY7" i="1"/>
  <c r="AY8" i="1"/>
  <c r="AY9" i="1"/>
  <c r="AY10" i="1"/>
  <c r="AY11" i="1"/>
  <c r="AY12" i="1"/>
  <c r="AY13" i="1"/>
  <c r="AY14" i="1"/>
  <c r="BA6" i="1"/>
  <c r="AY6" i="1"/>
  <c r="AK8" i="1"/>
  <c r="AK9" i="1"/>
  <c r="AK10" i="1"/>
  <c r="AK11" i="1"/>
  <c r="AK12" i="1"/>
  <c r="AK13" i="1"/>
  <c r="AK14" i="1"/>
  <c r="AI8" i="1"/>
  <c r="AI9" i="1"/>
  <c r="AI10" i="1"/>
  <c r="AI11" i="1"/>
  <c r="AI12" i="1"/>
  <c r="AI13" i="1"/>
  <c r="AI14" i="1"/>
  <c r="BA16" i="1" l="1"/>
  <c r="AY16" i="1"/>
  <c r="AW16" i="1"/>
  <c r="AV16" i="1"/>
  <c r="AT16" i="1"/>
  <c r="AS16" i="1"/>
  <c r="AG16" i="1"/>
  <c r="AF16" i="1"/>
  <c r="AD16" i="1"/>
  <c r="AC16" i="1"/>
  <c r="R16" i="1"/>
  <c r="Q16" i="1"/>
  <c r="N16" i="1"/>
  <c r="M16" i="1"/>
  <c r="L16" i="1"/>
  <c r="J16" i="1"/>
  <c r="I16" i="1"/>
  <c r="F16" i="1"/>
  <c r="E16" i="1"/>
  <c r="AZ7" i="1"/>
  <c r="AZ8" i="1"/>
  <c r="AZ9" i="1"/>
  <c r="AZ10" i="1"/>
  <c r="AZ11" i="1"/>
  <c r="AZ12" i="1"/>
  <c r="AZ13" i="1"/>
  <c r="AZ14" i="1"/>
  <c r="AZ6" i="1"/>
  <c r="AK6" i="1"/>
  <c r="AI6" i="1"/>
  <c r="AJ8" i="1"/>
  <c r="AJ9" i="1"/>
  <c r="AJ10" i="1"/>
  <c r="AJ11" i="1"/>
  <c r="AJ12" i="1"/>
  <c r="AJ13" i="1"/>
  <c r="AJ14" i="1"/>
  <c r="AJ6" i="1"/>
  <c r="V6" i="1"/>
  <c r="T6" i="1"/>
  <c r="AI16" i="1" l="1"/>
  <c r="AB21" i="1"/>
  <c r="AK16" i="1"/>
  <c r="AD21" i="1"/>
  <c r="T16" i="1"/>
  <c r="L22" i="1"/>
  <c r="V16" i="1"/>
  <c r="D30" i="1" s="1"/>
  <c r="N22" i="1"/>
  <c r="AC21" i="1"/>
  <c r="D24" i="1"/>
  <c r="AZ16" i="1"/>
  <c r="AJ16" i="1"/>
  <c r="AR16" i="1"/>
  <c r="AB16" i="1"/>
  <c r="H7" i="1"/>
  <c r="H8" i="1"/>
  <c r="H9" i="1"/>
  <c r="H10" i="1"/>
  <c r="H11" i="1"/>
  <c r="H12" i="1"/>
  <c r="H13" i="1"/>
  <c r="H14" i="1"/>
  <c r="H6" i="1"/>
  <c r="D6" i="1"/>
  <c r="H16" i="1" l="1"/>
  <c r="D7" i="1"/>
  <c r="D8" i="1"/>
  <c r="D9" i="1"/>
  <c r="D10" i="1"/>
  <c r="D11" i="1"/>
  <c r="D12" i="1"/>
  <c r="D13" i="1"/>
  <c r="D14" i="1"/>
  <c r="M22" i="1" l="1"/>
  <c r="U16" i="1"/>
  <c r="D27" i="1" s="1"/>
  <c r="D16" i="1"/>
</calcChain>
</file>

<file path=xl/sharedStrings.xml><?xml version="1.0" encoding="utf-8"?>
<sst xmlns="http://schemas.openxmlformats.org/spreadsheetml/2006/main" count="79" uniqueCount="38">
  <si>
    <t>ОАЮС</t>
  </si>
  <si>
    <t>Количество онлайн мероприятий</t>
  </si>
  <si>
    <t>Количество викторин</t>
  </si>
  <si>
    <t>Очные мероприятия</t>
  </si>
  <si>
    <t>Ученики</t>
  </si>
  <si>
    <t>Сентябрь</t>
  </si>
  <si>
    <t>Общая сумма мероприятий</t>
  </si>
  <si>
    <t>Октябрь</t>
  </si>
  <si>
    <t>Ноябрь</t>
  </si>
  <si>
    <t>Декабрь</t>
  </si>
  <si>
    <t>Количество Участий ОУ</t>
  </si>
  <si>
    <t>Месяц</t>
  </si>
  <si>
    <t>Количество конкурсов</t>
  </si>
  <si>
    <t>Количество участий в конкурсах</t>
  </si>
  <si>
    <t>Количество участий в викторинах</t>
  </si>
  <si>
    <t>Январь</t>
  </si>
  <si>
    <t>Февраль</t>
  </si>
  <si>
    <t>Март</t>
  </si>
  <si>
    <t>Апрель</t>
  </si>
  <si>
    <t>Май</t>
  </si>
  <si>
    <t>Количество участий учащихся</t>
  </si>
  <si>
    <t>Общая сумма участий</t>
  </si>
  <si>
    <t>Сумма</t>
  </si>
  <si>
    <t>Общее количество участий ОУ</t>
  </si>
  <si>
    <t>Преподователи</t>
  </si>
  <si>
    <t>Родители</t>
  </si>
  <si>
    <t>Количество участий преподователей</t>
  </si>
  <si>
    <t>Количество участий родителей</t>
  </si>
  <si>
    <t>сумма участий</t>
  </si>
  <si>
    <t>кол во мероприятий</t>
  </si>
  <si>
    <t>сумма мероприятий ученики</t>
  </si>
  <si>
    <t>сумма участий ученики</t>
  </si>
  <si>
    <t>сума участий оу ученики</t>
  </si>
  <si>
    <t>сумма мероприятий педагоги</t>
  </si>
  <si>
    <t>сумма участий педагоги</t>
  </si>
  <si>
    <t>количество участий оу педагоги</t>
  </si>
  <si>
    <t>Количество участий в очных мероприятиях</t>
  </si>
  <si>
    <t>сумма участи 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</si>
</sst>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4" borderId="0" xfId="0" applyFill="1"/>
    <xf numFmtId="0" fontId="0" fillId="3" borderId="0" xfId="0" applyFill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2"/>
  <sheetViews>
    <sheetView tabSelected="1" zoomScale="70" zoomScaleNormal="70" workbookViewId="0">
      <selection activeCell="F30" sqref="F30"/>
    </sheetView>
  </sheetViews>
  <sheetFormatPr defaultRowHeight="15" x14ac:dyDescent="0.25"/>
  <cols>
    <col min="1" max="1" width="2.5703125" customWidth="1"/>
    <col min="2" max="2" width="13" customWidth="1"/>
    <col min="3" max="3" width="3.140625" customWidth="1"/>
    <col min="4" max="4" width="16.85546875" customWidth="1"/>
    <col min="5" max="5" width="18" customWidth="1"/>
    <col min="6" max="6" width="15.5703125" customWidth="1"/>
    <col min="7" max="7" width="2.85546875" customWidth="1"/>
    <col min="8" max="8" width="13.7109375" customWidth="1"/>
    <col min="9" max="9" width="14.85546875" customWidth="1"/>
    <col min="10" max="10" width="12" customWidth="1"/>
    <col min="11" max="11" width="2.85546875" customWidth="1"/>
    <col min="12" max="12" width="15.42578125" customWidth="1"/>
    <col min="13" max="13" width="15" customWidth="1"/>
    <col min="14" max="14" width="16.42578125" customWidth="1"/>
    <col min="15" max="15" width="2.5703125" customWidth="1"/>
    <col min="16" max="16" width="16" customWidth="1"/>
    <col min="17" max="17" width="13.7109375" customWidth="1"/>
    <col min="18" max="18" width="14.5703125" customWidth="1"/>
    <col min="19" max="19" width="2.7109375" customWidth="1"/>
    <col min="20" max="20" width="13.28515625" customWidth="1"/>
    <col min="21" max="21" width="13" customWidth="1"/>
    <col min="22" max="22" width="11.7109375" customWidth="1"/>
    <col min="23" max="23" width="3" customWidth="1"/>
    <col min="24" max="24" width="14.140625" customWidth="1"/>
    <col min="25" max="25" width="4.140625" customWidth="1"/>
    <col min="26" max="26" width="14.42578125" customWidth="1"/>
    <col min="27" max="27" width="3" customWidth="1"/>
    <col min="28" max="28" width="16.42578125" customWidth="1"/>
    <col min="29" max="29" width="13.28515625" customWidth="1"/>
    <col min="30" max="30" width="16" customWidth="1"/>
    <col min="31" max="31" width="3.28515625" customWidth="1"/>
    <col min="32" max="32" width="13.85546875" customWidth="1"/>
    <col min="33" max="33" width="12.85546875" customWidth="1"/>
    <col min="34" max="34" width="3.42578125" customWidth="1"/>
    <col min="35" max="35" width="13.140625" customWidth="1"/>
    <col min="36" max="36" width="12" customWidth="1"/>
    <col min="37" max="37" width="12.140625" customWidth="1"/>
    <col min="38" max="38" width="2.5703125" customWidth="1"/>
    <col min="39" max="39" width="3" customWidth="1"/>
    <col min="40" max="40" width="13.7109375" customWidth="1"/>
    <col min="41" max="41" width="2.85546875" customWidth="1"/>
    <col min="42" max="42" width="11" customWidth="1"/>
    <col min="43" max="43" width="3.42578125" customWidth="1"/>
    <col min="44" max="44" width="13.42578125" customWidth="1"/>
    <col min="45" max="45" width="13.140625" customWidth="1"/>
    <col min="46" max="46" width="13.5703125" customWidth="1"/>
    <col min="47" max="47" width="2.85546875" customWidth="1"/>
    <col min="48" max="48" width="13.42578125" customWidth="1"/>
    <col min="49" max="49" width="13.28515625" customWidth="1"/>
    <col min="50" max="50" width="3" customWidth="1"/>
    <col min="51" max="51" width="14.28515625" customWidth="1"/>
    <col min="52" max="52" width="10.5703125" customWidth="1"/>
    <col min="53" max="53" width="14" customWidth="1"/>
    <col min="54" max="54" width="3.5703125" customWidth="1"/>
  </cols>
  <sheetData>
    <row r="1" spans="1:54" x14ac:dyDescent="0.2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Y1" s="12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2"/>
      <c r="AO1" s="12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2"/>
    </row>
    <row r="2" spans="1:54" ht="21.75" customHeight="1" x14ac:dyDescent="0.25">
      <c r="A2" s="1"/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8"/>
      <c r="W2" s="4"/>
      <c r="Y2" s="12"/>
      <c r="Z2" s="24" t="s">
        <v>0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6"/>
      <c r="AL2" s="14"/>
      <c r="AO2" s="12"/>
      <c r="AP2" s="24" t="s">
        <v>0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6"/>
      <c r="BB2" s="14"/>
    </row>
    <row r="3" spans="1:54" ht="27" customHeight="1" x14ac:dyDescent="0.25">
      <c r="A3" s="1"/>
      <c r="B3" s="27" t="s">
        <v>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9"/>
      <c r="V3" s="9"/>
      <c r="W3" s="4"/>
      <c r="Y3" s="12"/>
      <c r="Z3" s="27" t="s">
        <v>24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9"/>
      <c r="AL3" s="17"/>
      <c r="AO3" s="12"/>
      <c r="AP3" s="27" t="s">
        <v>25</v>
      </c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9"/>
      <c r="BB3" s="17"/>
    </row>
    <row r="4" spans="1:54" ht="60" x14ac:dyDescent="0.25">
      <c r="A4" s="1"/>
      <c r="B4" s="2" t="s">
        <v>11</v>
      </c>
      <c r="C4" s="7"/>
      <c r="D4" s="2" t="s">
        <v>20</v>
      </c>
      <c r="E4" s="2" t="s">
        <v>1</v>
      </c>
      <c r="F4" s="2" t="s">
        <v>10</v>
      </c>
      <c r="G4" s="7"/>
      <c r="H4" s="2" t="s">
        <v>14</v>
      </c>
      <c r="I4" s="2" t="s">
        <v>2</v>
      </c>
      <c r="J4" s="2" t="s">
        <v>10</v>
      </c>
      <c r="K4" s="7"/>
      <c r="L4" s="2" t="s">
        <v>13</v>
      </c>
      <c r="M4" s="2" t="s">
        <v>12</v>
      </c>
      <c r="N4" s="2" t="s">
        <v>10</v>
      </c>
      <c r="O4" s="7"/>
      <c r="P4" s="2" t="s">
        <v>36</v>
      </c>
      <c r="Q4" s="2" t="s">
        <v>3</v>
      </c>
      <c r="R4" s="2" t="s">
        <v>10</v>
      </c>
      <c r="S4" s="7"/>
      <c r="T4" s="10" t="s">
        <v>6</v>
      </c>
      <c r="U4" s="10" t="s">
        <v>21</v>
      </c>
      <c r="V4" s="10" t="s">
        <v>23</v>
      </c>
      <c r="W4" s="4"/>
      <c r="Y4" s="12"/>
      <c r="Z4" s="10" t="s">
        <v>11</v>
      </c>
      <c r="AA4" s="7"/>
      <c r="AB4" s="2" t="s">
        <v>26</v>
      </c>
      <c r="AC4" s="2" t="s">
        <v>1</v>
      </c>
      <c r="AD4" s="2" t="s">
        <v>10</v>
      </c>
      <c r="AE4" s="7"/>
      <c r="AF4" s="2" t="s">
        <v>3</v>
      </c>
      <c r="AG4" s="2" t="s">
        <v>10</v>
      </c>
      <c r="AH4" s="7"/>
      <c r="AI4" s="10" t="s">
        <v>6</v>
      </c>
      <c r="AJ4" s="10" t="s">
        <v>21</v>
      </c>
      <c r="AK4" s="18" t="s">
        <v>23</v>
      </c>
      <c r="AL4" s="14"/>
      <c r="AO4" s="12"/>
      <c r="AP4" s="10" t="s">
        <v>11</v>
      </c>
      <c r="AQ4" s="7"/>
      <c r="AR4" s="2" t="s">
        <v>27</v>
      </c>
      <c r="AS4" s="2" t="s">
        <v>1</v>
      </c>
      <c r="AT4" s="2" t="s">
        <v>10</v>
      </c>
      <c r="AU4" s="7"/>
      <c r="AV4" s="2" t="s">
        <v>3</v>
      </c>
      <c r="AW4" s="2" t="s">
        <v>10</v>
      </c>
      <c r="AX4" s="7"/>
      <c r="AY4" s="10" t="s">
        <v>6</v>
      </c>
      <c r="AZ4" s="10" t="s">
        <v>21</v>
      </c>
      <c r="BA4" s="18" t="s">
        <v>23</v>
      </c>
      <c r="BB4" s="14"/>
    </row>
    <row r="5" spans="1:54" x14ac:dyDescent="0.2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Y5" s="12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O5" s="12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x14ac:dyDescent="0.25">
      <c r="A6" s="1"/>
      <c r="B6" s="20" t="s">
        <v>5</v>
      </c>
      <c r="C6" s="4"/>
      <c r="D6" s="5">
        <f>$F6*25</f>
        <v>9200</v>
      </c>
      <c r="E6" s="5">
        <v>16</v>
      </c>
      <c r="F6" s="5">
        <v>368</v>
      </c>
      <c r="G6" s="4"/>
      <c r="H6" s="5">
        <f>$J6*25</f>
        <v>375</v>
      </c>
      <c r="I6" s="5">
        <v>4</v>
      </c>
      <c r="J6" s="5">
        <v>15</v>
      </c>
      <c r="K6" s="4"/>
      <c r="L6" s="5">
        <v>0</v>
      </c>
      <c r="M6" s="5">
        <v>0</v>
      </c>
      <c r="N6" s="5">
        <v>0</v>
      </c>
      <c r="O6" s="4"/>
      <c r="P6" s="6">
        <f t="shared" ref="P6:P14" si="0">SUM(R6*25)</f>
        <v>0</v>
      </c>
      <c r="Q6" s="6">
        <v>0</v>
      </c>
      <c r="R6" s="5">
        <v>0</v>
      </c>
      <c r="S6" s="4"/>
      <c r="T6" s="5">
        <f t="shared" ref="T6:T14" si="1">SUM(Q6,E6,I6,M6)</f>
        <v>20</v>
      </c>
      <c r="U6" s="21">
        <f t="shared" ref="U6:U14" si="2">SUM(D6,H6,L6,P6)</f>
        <v>9575</v>
      </c>
      <c r="V6" s="5">
        <f t="shared" ref="V6:V14" si="3">SUM(F6,J6,N6,R6)</f>
        <v>383</v>
      </c>
      <c r="W6" s="4"/>
      <c r="Y6" s="12"/>
      <c r="Z6" s="19" t="s">
        <v>5</v>
      </c>
      <c r="AA6" s="14"/>
      <c r="AB6" s="15">
        <f t="shared" ref="AB6:AB14" si="4">$AD6*25</f>
        <v>975</v>
      </c>
      <c r="AC6" s="15">
        <v>3</v>
      </c>
      <c r="AD6" s="15">
        <v>39</v>
      </c>
      <c r="AE6" s="14"/>
      <c r="AF6" s="16">
        <v>0</v>
      </c>
      <c r="AG6" s="15">
        <v>0</v>
      </c>
      <c r="AH6" s="14"/>
      <c r="AI6" s="15">
        <f>SUM(AC6,AF6)</f>
        <v>3</v>
      </c>
      <c r="AJ6" s="15">
        <f>SUM(AB6)</f>
        <v>975</v>
      </c>
      <c r="AK6" s="15">
        <f>SUM(AG6,AD6)</f>
        <v>39</v>
      </c>
      <c r="AL6" s="14"/>
      <c r="AO6" s="12"/>
      <c r="AP6" s="19" t="s">
        <v>5</v>
      </c>
      <c r="AQ6" s="14"/>
      <c r="AR6" s="15">
        <f t="shared" ref="AR6:AR14" si="5">$AT6*25</f>
        <v>275</v>
      </c>
      <c r="AS6" s="15">
        <v>1</v>
      </c>
      <c r="AT6" s="15">
        <v>11</v>
      </c>
      <c r="AU6" s="14"/>
      <c r="AV6" s="16">
        <v>0</v>
      </c>
      <c r="AW6" s="15">
        <v>0</v>
      </c>
      <c r="AX6" s="14"/>
      <c r="AY6" s="15">
        <f>SUM(AV6,AS6)</f>
        <v>1</v>
      </c>
      <c r="AZ6" s="15">
        <f>SUM(AR6)</f>
        <v>275</v>
      </c>
      <c r="BA6" s="15">
        <f>SUM(AW6,AT6)</f>
        <v>11</v>
      </c>
      <c r="BB6" s="14"/>
    </row>
    <row r="7" spans="1:54" ht="15" customHeight="1" x14ac:dyDescent="0.25">
      <c r="A7" s="1"/>
      <c r="B7" s="20" t="s">
        <v>7</v>
      </c>
      <c r="C7" s="4"/>
      <c r="D7" s="5">
        <f t="shared" ref="D7:D14" si="6">$F7*25</f>
        <v>11600</v>
      </c>
      <c r="E7" s="5">
        <v>25</v>
      </c>
      <c r="F7" s="5">
        <v>464</v>
      </c>
      <c r="G7" s="4"/>
      <c r="H7" s="5">
        <f t="shared" ref="H7:H14" si="7">$J7*25</f>
        <v>250</v>
      </c>
      <c r="I7" s="5">
        <v>2</v>
      </c>
      <c r="J7" s="5">
        <v>10</v>
      </c>
      <c r="K7" s="4"/>
      <c r="L7" s="5">
        <v>2</v>
      </c>
      <c r="M7" s="5">
        <v>1</v>
      </c>
      <c r="N7" s="5">
        <v>2</v>
      </c>
      <c r="O7" s="4"/>
      <c r="P7" s="6">
        <f t="shared" si="0"/>
        <v>1625</v>
      </c>
      <c r="Q7" s="6">
        <v>64</v>
      </c>
      <c r="R7" s="5">
        <v>65</v>
      </c>
      <c r="S7" s="4"/>
      <c r="T7" s="5">
        <f t="shared" si="1"/>
        <v>92</v>
      </c>
      <c r="U7" s="21">
        <f t="shared" si="2"/>
        <v>13477</v>
      </c>
      <c r="V7" s="5">
        <f t="shared" si="3"/>
        <v>541</v>
      </c>
      <c r="W7" s="4"/>
      <c r="Y7" s="12"/>
      <c r="Z7" s="19" t="s">
        <v>7</v>
      </c>
      <c r="AA7" s="14"/>
      <c r="AB7" s="15">
        <f t="shared" si="4"/>
        <v>625</v>
      </c>
      <c r="AC7" s="15">
        <v>4</v>
      </c>
      <c r="AD7" s="15">
        <v>25</v>
      </c>
      <c r="AE7" s="14"/>
      <c r="AF7" s="16">
        <v>0</v>
      </c>
      <c r="AG7" s="15">
        <v>0</v>
      </c>
      <c r="AH7" s="14"/>
      <c r="AI7" s="15">
        <f>SUM(AC7,AF7)</f>
        <v>4</v>
      </c>
      <c r="AJ7" s="15">
        <f>SUM(AB7)</f>
        <v>625</v>
      </c>
      <c r="AK7" s="15">
        <f>SUM(AG7,AD7)</f>
        <v>25</v>
      </c>
      <c r="AL7" s="14"/>
      <c r="AO7" s="12"/>
      <c r="AP7" s="19" t="s">
        <v>7</v>
      </c>
      <c r="AQ7" s="14"/>
      <c r="AR7" s="15">
        <f t="shared" si="5"/>
        <v>700</v>
      </c>
      <c r="AS7" s="15">
        <v>1</v>
      </c>
      <c r="AT7" s="15">
        <v>28</v>
      </c>
      <c r="AU7" s="14"/>
      <c r="AV7" s="16">
        <v>0</v>
      </c>
      <c r="AW7" s="15">
        <v>0</v>
      </c>
      <c r="AX7" s="14"/>
      <c r="AY7" s="15">
        <f t="shared" ref="AY7:AY14" si="8">SUM(AV7,AS7)</f>
        <v>1</v>
      </c>
      <c r="AZ7" s="15">
        <f t="shared" ref="AZ7:AZ14" si="9">SUM(AR7)</f>
        <v>700</v>
      </c>
      <c r="BA7" s="15">
        <f t="shared" ref="BA7:BA14" si="10">SUM(AW7,AT7)</f>
        <v>28</v>
      </c>
      <c r="BB7" s="14"/>
    </row>
    <row r="8" spans="1:54" x14ac:dyDescent="0.25">
      <c r="A8" s="1"/>
      <c r="B8" s="20" t="s">
        <v>8</v>
      </c>
      <c r="C8" s="4"/>
      <c r="D8" s="5">
        <f t="shared" si="6"/>
        <v>11200</v>
      </c>
      <c r="E8" s="5">
        <v>25</v>
      </c>
      <c r="F8" s="5">
        <v>448</v>
      </c>
      <c r="G8" s="4"/>
      <c r="H8" s="5">
        <f t="shared" si="7"/>
        <v>650</v>
      </c>
      <c r="I8" s="5">
        <v>4</v>
      </c>
      <c r="J8" s="5">
        <v>26</v>
      </c>
      <c r="K8" s="4"/>
      <c r="L8" s="5">
        <v>35</v>
      </c>
      <c r="M8" s="5">
        <v>3</v>
      </c>
      <c r="N8" s="5">
        <v>35</v>
      </c>
      <c r="O8" s="4"/>
      <c r="P8" s="6">
        <f t="shared" si="0"/>
        <v>200</v>
      </c>
      <c r="Q8" s="6">
        <v>7</v>
      </c>
      <c r="R8" s="5">
        <v>8</v>
      </c>
      <c r="S8" s="4"/>
      <c r="T8" s="5">
        <f t="shared" si="1"/>
        <v>39</v>
      </c>
      <c r="U8" s="21">
        <f t="shared" si="2"/>
        <v>12085</v>
      </c>
      <c r="V8" s="5">
        <f t="shared" si="3"/>
        <v>517</v>
      </c>
      <c r="W8" s="4"/>
      <c r="Y8" s="12"/>
      <c r="Z8" s="19" t="s">
        <v>8</v>
      </c>
      <c r="AA8" s="14"/>
      <c r="AB8" s="15">
        <f t="shared" si="4"/>
        <v>1725</v>
      </c>
      <c r="AC8" s="15">
        <v>5</v>
      </c>
      <c r="AD8" s="15">
        <v>69</v>
      </c>
      <c r="AE8" s="14"/>
      <c r="AF8" s="16">
        <v>2</v>
      </c>
      <c r="AG8" s="15">
        <v>5</v>
      </c>
      <c r="AH8" s="14"/>
      <c r="AI8" s="15">
        <f t="shared" ref="AI8:AI14" si="11">SUM(AC8,AF8)</f>
        <v>7</v>
      </c>
      <c r="AJ8" s="15">
        <f t="shared" ref="AJ8:AJ14" si="12">SUM(AB8)</f>
        <v>1725</v>
      </c>
      <c r="AK8" s="15">
        <f t="shared" ref="AK8:AK14" si="13">SUM(AG8,AD8)</f>
        <v>74</v>
      </c>
      <c r="AL8" s="14"/>
      <c r="AO8" s="12"/>
      <c r="AP8" s="19" t="s">
        <v>8</v>
      </c>
      <c r="AQ8" s="14"/>
      <c r="AR8" s="15">
        <f t="shared" si="5"/>
        <v>50</v>
      </c>
      <c r="AS8" s="15">
        <v>1</v>
      </c>
      <c r="AT8" s="15">
        <v>2</v>
      </c>
      <c r="AU8" s="14"/>
      <c r="AV8" s="16">
        <v>0</v>
      </c>
      <c r="AW8" s="15">
        <v>0</v>
      </c>
      <c r="AX8" s="14"/>
      <c r="AY8" s="15">
        <f t="shared" si="8"/>
        <v>1</v>
      </c>
      <c r="AZ8" s="15">
        <f t="shared" si="9"/>
        <v>50</v>
      </c>
      <c r="BA8" s="15">
        <f t="shared" si="10"/>
        <v>2</v>
      </c>
      <c r="BB8" s="14"/>
    </row>
    <row r="9" spans="1:54" x14ac:dyDescent="0.25">
      <c r="A9" s="1"/>
      <c r="B9" s="20" t="s">
        <v>9</v>
      </c>
      <c r="C9" s="4"/>
      <c r="D9" s="5">
        <f t="shared" si="6"/>
        <v>8775</v>
      </c>
      <c r="E9" s="5">
        <v>18</v>
      </c>
      <c r="F9" s="5">
        <v>351</v>
      </c>
      <c r="G9" s="4"/>
      <c r="H9" s="5">
        <f t="shared" si="7"/>
        <v>500</v>
      </c>
      <c r="I9" s="5">
        <v>6</v>
      </c>
      <c r="J9" s="5">
        <v>20</v>
      </c>
      <c r="K9" s="4"/>
      <c r="L9" s="5">
        <v>104</v>
      </c>
      <c r="M9" s="5">
        <v>1</v>
      </c>
      <c r="N9" s="5">
        <v>12</v>
      </c>
      <c r="O9" s="4"/>
      <c r="P9" s="6">
        <f t="shared" si="0"/>
        <v>175</v>
      </c>
      <c r="Q9" s="6">
        <v>4</v>
      </c>
      <c r="R9" s="5">
        <v>7</v>
      </c>
      <c r="S9" s="4"/>
      <c r="T9" s="5">
        <f t="shared" si="1"/>
        <v>29</v>
      </c>
      <c r="U9" s="21">
        <f t="shared" si="2"/>
        <v>9554</v>
      </c>
      <c r="V9" s="5">
        <f t="shared" si="3"/>
        <v>390</v>
      </c>
      <c r="W9" s="4"/>
      <c r="Y9" s="12"/>
      <c r="Z9" s="19" t="s">
        <v>9</v>
      </c>
      <c r="AA9" s="14"/>
      <c r="AB9" s="15">
        <f t="shared" si="4"/>
        <v>900</v>
      </c>
      <c r="AC9" s="15">
        <v>5</v>
      </c>
      <c r="AD9" s="15">
        <v>36</v>
      </c>
      <c r="AE9" s="14"/>
      <c r="AF9" s="16">
        <v>0</v>
      </c>
      <c r="AG9" s="15">
        <v>0</v>
      </c>
      <c r="AH9" s="14"/>
      <c r="AI9" s="15">
        <f t="shared" si="11"/>
        <v>5</v>
      </c>
      <c r="AJ9" s="15">
        <f t="shared" si="12"/>
        <v>900</v>
      </c>
      <c r="AK9" s="15">
        <f t="shared" si="13"/>
        <v>36</v>
      </c>
      <c r="AL9" s="14"/>
      <c r="AO9" s="12"/>
      <c r="AP9" s="19" t="s">
        <v>9</v>
      </c>
      <c r="AQ9" s="14"/>
      <c r="AR9" s="15">
        <f t="shared" si="5"/>
        <v>650</v>
      </c>
      <c r="AS9" s="15">
        <v>1</v>
      </c>
      <c r="AT9" s="15">
        <v>26</v>
      </c>
      <c r="AU9" s="14"/>
      <c r="AV9" s="16">
        <v>0</v>
      </c>
      <c r="AW9" s="15">
        <v>0</v>
      </c>
      <c r="AX9" s="14"/>
      <c r="AY9" s="15">
        <f t="shared" si="8"/>
        <v>1</v>
      </c>
      <c r="AZ9" s="15">
        <f t="shared" si="9"/>
        <v>650</v>
      </c>
      <c r="BA9" s="15">
        <f t="shared" si="10"/>
        <v>26</v>
      </c>
      <c r="BB9" s="14"/>
    </row>
    <row r="10" spans="1:54" x14ac:dyDescent="0.25">
      <c r="A10" s="1"/>
      <c r="B10" s="20" t="s">
        <v>15</v>
      </c>
      <c r="C10" s="4"/>
      <c r="D10" s="5">
        <f t="shared" si="6"/>
        <v>7325</v>
      </c>
      <c r="E10" s="5">
        <v>13</v>
      </c>
      <c r="F10" s="5">
        <v>293</v>
      </c>
      <c r="G10" s="4"/>
      <c r="H10" s="5">
        <f t="shared" si="7"/>
        <v>400</v>
      </c>
      <c r="I10" s="5">
        <v>2</v>
      </c>
      <c r="J10" s="5">
        <v>16</v>
      </c>
      <c r="K10" s="4"/>
      <c r="L10" s="5">
        <v>0</v>
      </c>
      <c r="M10" s="5">
        <v>0</v>
      </c>
      <c r="N10" s="5">
        <v>0</v>
      </c>
      <c r="O10" s="4"/>
      <c r="P10" s="6">
        <f t="shared" si="0"/>
        <v>0</v>
      </c>
      <c r="Q10" s="6">
        <v>0</v>
      </c>
      <c r="R10" s="5">
        <v>0</v>
      </c>
      <c r="S10" s="4"/>
      <c r="T10" s="5">
        <f t="shared" si="1"/>
        <v>15</v>
      </c>
      <c r="U10" s="21">
        <f t="shared" si="2"/>
        <v>7725</v>
      </c>
      <c r="V10" s="5">
        <f t="shared" si="3"/>
        <v>309</v>
      </c>
      <c r="W10" s="4"/>
      <c r="Y10" s="12"/>
      <c r="Z10" s="19" t="s">
        <v>15</v>
      </c>
      <c r="AA10" s="14"/>
      <c r="AB10" s="15">
        <f t="shared" si="4"/>
        <v>650</v>
      </c>
      <c r="AC10" s="15">
        <v>3</v>
      </c>
      <c r="AD10" s="15">
        <v>26</v>
      </c>
      <c r="AE10" s="14"/>
      <c r="AF10" s="16">
        <v>0</v>
      </c>
      <c r="AG10" s="15">
        <v>0</v>
      </c>
      <c r="AH10" s="14"/>
      <c r="AI10" s="15">
        <f t="shared" si="11"/>
        <v>3</v>
      </c>
      <c r="AJ10" s="15">
        <f t="shared" si="12"/>
        <v>650</v>
      </c>
      <c r="AK10" s="15">
        <f t="shared" si="13"/>
        <v>26</v>
      </c>
      <c r="AL10" s="14"/>
      <c r="AO10" s="12"/>
      <c r="AP10" s="19" t="s">
        <v>15</v>
      </c>
      <c r="AQ10" s="14"/>
      <c r="AR10" s="15">
        <f t="shared" si="5"/>
        <v>0</v>
      </c>
      <c r="AS10" s="15">
        <v>0</v>
      </c>
      <c r="AT10" s="15">
        <v>0</v>
      </c>
      <c r="AU10" s="14"/>
      <c r="AV10" s="16">
        <v>0</v>
      </c>
      <c r="AW10" s="15">
        <v>0</v>
      </c>
      <c r="AX10" s="14"/>
      <c r="AY10" s="15">
        <f t="shared" si="8"/>
        <v>0</v>
      </c>
      <c r="AZ10" s="15">
        <f t="shared" si="9"/>
        <v>0</v>
      </c>
      <c r="BA10" s="15">
        <f t="shared" si="10"/>
        <v>0</v>
      </c>
      <c r="BB10" s="14"/>
    </row>
    <row r="11" spans="1:54" ht="15" customHeight="1" x14ac:dyDescent="0.25">
      <c r="A11" s="1"/>
      <c r="B11" s="20" t="s">
        <v>16</v>
      </c>
      <c r="C11" s="4"/>
      <c r="D11" s="5">
        <f t="shared" si="6"/>
        <v>7850</v>
      </c>
      <c r="E11" s="5">
        <v>18</v>
      </c>
      <c r="F11" s="5">
        <v>314</v>
      </c>
      <c r="G11" s="4"/>
      <c r="H11" s="5">
        <f t="shared" si="7"/>
        <v>1050</v>
      </c>
      <c r="I11" s="5">
        <v>3</v>
      </c>
      <c r="J11" s="5">
        <v>42</v>
      </c>
      <c r="K11" s="4"/>
      <c r="L11" s="5">
        <v>147</v>
      </c>
      <c r="M11" s="5">
        <v>2</v>
      </c>
      <c r="N11" s="5">
        <v>26</v>
      </c>
      <c r="O11" s="4"/>
      <c r="P11" s="6">
        <f t="shared" si="0"/>
        <v>100</v>
      </c>
      <c r="Q11" s="6">
        <v>4</v>
      </c>
      <c r="R11" s="5">
        <v>4</v>
      </c>
      <c r="S11" s="4"/>
      <c r="T11" s="5">
        <f t="shared" si="1"/>
        <v>27</v>
      </c>
      <c r="U11" s="21">
        <f t="shared" si="2"/>
        <v>9147</v>
      </c>
      <c r="V11" s="5">
        <f t="shared" si="3"/>
        <v>386</v>
      </c>
      <c r="W11" s="4"/>
      <c r="Y11" s="12"/>
      <c r="Z11" s="19" t="s">
        <v>16</v>
      </c>
      <c r="AA11" s="14"/>
      <c r="AB11" s="15">
        <f t="shared" si="4"/>
        <v>650</v>
      </c>
      <c r="AC11" s="15">
        <v>2</v>
      </c>
      <c r="AD11" s="15">
        <v>26</v>
      </c>
      <c r="AE11" s="14"/>
      <c r="AF11" s="16">
        <v>0</v>
      </c>
      <c r="AG11" s="15">
        <v>0</v>
      </c>
      <c r="AH11" s="14"/>
      <c r="AI11" s="15">
        <f t="shared" si="11"/>
        <v>2</v>
      </c>
      <c r="AJ11" s="15">
        <f t="shared" si="12"/>
        <v>650</v>
      </c>
      <c r="AK11" s="15">
        <f t="shared" si="13"/>
        <v>26</v>
      </c>
      <c r="AL11" s="14"/>
      <c r="AO11" s="12"/>
      <c r="AP11" s="19" t="s">
        <v>16</v>
      </c>
      <c r="AQ11" s="14"/>
      <c r="AR11" s="15">
        <f t="shared" si="5"/>
        <v>0</v>
      </c>
      <c r="AS11" s="15">
        <v>0</v>
      </c>
      <c r="AT11" s="15">
        <v>0</v>
      </c>
      <c r="AU11" s="14"/>
      <c r="AV11" s="16">
        <v>0</v>
      </c>
      <c r="AW11" s="15">
        <v>0</v>
      </c>
      <c r="AX11" s="14"/>
      <c r="AY11" s="15">
        <f t="shared" si="8"/>
        <v>0</v>
      </c>
      <c r="AZ11" s="15">
        <f t="shared" si="9"/>
        <v>0</v>
      </c>
      <c r="BA11" s="15">
        <f t="shared" si="10"/>
        <v>0</v>
      </c>
      <c r="BB11" s="14"/>
    </row>
    <row r="12" spans="1:54" x14ac:dyDescent="0.25">
      <c r="A12" s="1"/>
      <c r="B12" s="20" t="s">
        <v>17</v>
      </c>
      <c r="C12" s="4"/>
      <c r="D12" s="5">
        <f t="shared" si="6"/>
        <v>7000</v>
      </c>
      <c r="E12" s="5">
        <v>17</v>
      </c>
      <c r="F12" s="5">
        <v>280</v>
      </c>
      <c r="G12" s="4"/>
      <c r="H12" s="5">
        <f t="shared" si="7"/>
        <v>250</v>
      </c>
      <c r="I12" s="5">
        <v>3</v>
      </c>
      <c r="J12" s="5">
        <v>10</v>
      </c>
      <c r="K12" s="4"/>
      <c r="L12" s="5">
        <v>5</v>
      </c>
      <c r="M12" s="5">
        <v>3</v>
      </c>
      <c r="N12" s="5">
        <v>5</v>
      </c>
      <c r="O12" s="4"/>
      <c r="P12" s="6">
        <f t="shared" si="0"/>
        <v>225</v>
      </c>
      <c r="Q12" s="6">
        <v>7</v>
      </c>
      <c r="R12" s="5">
        <v>9</v>
      </c>
      <c r="S12" s="4"/>
      <c r="T12" s="5">
        <f t="shared" si="1"/>
        <v>30</v>
      </c>
      <c r="U12" s="21">
        <f t="shared" si="2"/>
        <v>7480</v>
      </c>
      <c r="V12" s="5">
        <f t="shared" si="3"/>
        <v>304</v>
      </c>
      <c r="W12" s="4"/>
      <c r="Y12" s="12"/>
      <c r="Z12" s="19" t="s">
        <v>17</v>
      </c>
      <c r="AA12" s="14"/>
      <c r="AB12" s="15">
        <f t="shared" si="4"/>
        <v>650</v>
      </c>
      <c r="AC12" s="15">
        <v>3</v>
      </c>
      <c r="AD12" s="15">
        <v>26</v>
      </c>
      <c r="AE12" s="14"/>
      <c r="AF12" s="16">
        <v>0</v>
      </c>
      <c r="AG12" s="15">
        <v>0</v>
      </c>
      <c r="AH12" s="14"/>
      <c r="AI12" s="15">
        <f t="shared" si="11"/>
        <v>3</v>
      </c>
      <c r="AJ12" s="15">
        <f t="shared" si="12"/>
        <v>650</v>
      </c>
      <c r="AK12" s="15">
        <f t="shared" si="13"/>
        <v>26</v>
      </c>
      <c r="AL12" s="14"/>
      <c r="AO12" s="12"/>
      <c r="AP12" s="19" t="s">
        <v>17</v>
      </c>
      <c r="AQ12" s="14"/>
      <c r="AR12" s="15">
        <f t="shared" si="5"/>
        <v>0</v>
      </c>
      <c r="AS12" s="15">
        <v>0</v>
      </c>
      <c r="AT12" s="15">
        <v>0</v>
      </c>
      <c r="AU12" s="14"/>
      <c r="AV12" s="16">
        <v>0</v>
      </c>
      <c r="AW12" s="15">
        <v>0</v>
      </c>
      <c r="AX12" s="14"/>
      <c r="AY12" s="15">
        <f t="shared" si="8"/>
        <v>0</v>
      </c>
      <c r="AZ12" s="15">
        <f t="shared" si="9"/>
        <v>0</v>
      </c>
      <c r="BA12" s="15">
        <f t="shared" si="10"/>
        <v>0</v>
      </c>
      <c r="BB12" s="14"/>
    </row>
    <row r="13" spans="1:54" x14ac:dyDescent="0.25">
      <c r="A13" s="1"/>
      <c r="B13" s="20" t="s">
        <v>18</v>
      </c>
      <c r="C13" s="4"/>
      <c r="D13" s="5">
        <f t="shared" si="6"/>
        <v>9475</v>
      </c>
      <c r="E13" s="5">
        <v>25</v>
      </c>
      <c r="F13" s="5">
        <v>379</v>
      </c>
      <c r="G13" s="4"/>
      <c r="H13" s="5">
        <f t="shared" si="7"/>
        <v>525</v>
      </c>
      <c r="I13" s="5">
        <v>6</v>
      </c>
      <c r="J13" s="5">
        <v>21</v>
      </c>
      <c r="K13" s="4"/>
      <c r="L13" s="5">
        <v>35</v>
      </c>
      <c r="M13" s="5">
        <v>4</v>
      </c>
      <c r="N13" s="5">
        <v>10</v>
      </c>
      <c r="O13" s="4"/>
      <c r="P13" s="6">
        <f t="shared" si="0"/>
        <v>3150</v>
      </c>
      <c r="Q13" s="6">
        <v>126</v>
      </c>
      <c r="R13" s="5">
        <v>126</v>
      </c>
      <c r="S13" s="4"/>
      <c r="T13" s="5">
        <f t="shared" si="1"/>
        <v>161</v>
      </c>
      <c r="U13" s="21">
        <f t="shared" si="2"/>
        <v>13185</v>
      </c>
      <c r="V13" s="5">
        <f t="shared" si="3"/>
        <v>536</v>
      </c>
      <c r="W13" s="4"/>
      <c r="Y13" s="12"/>
      <c r="Z13" s="19" t="s">
        <v>18</v>
      </c>
      <c r="AA13" s="14"/>
      <c r="AB13" s="15">
        <f t="shared" si="4"/>
        <v>925</v>
      </c>
      <c r="AC13" s="15">
        <v>4</v>
      </c>
      <c r="AD13" s="15">
        <v>37</v>
      </c>
      <c r="AE13" s="14"/>
      <c r="AF13" s="16">
        <v>0</v>
      </c>
      <c r="AG13" s="15">
        <v>0</v>
      </c>
      <c r="AH13" s="14"/>
      <c r="AI13" s="15">
        <f t="shared" si="11"/>
        <v>4</v>
      </c>
      <c r="AJ13" s="15">
        <f t="shared" si="12"/>
        <v>925</v>
      </c>
      <c r="AK13" s="15">
        <f t="shared" si="13"/>
        <v>37</v>
      </c>
      <c r="AL13" s="14"/>
      <c r="AO13" s="12"/>
      <c r="AP13" s="19" t="s">
        <v>18</v>
      </c>
      <c r="AQ13" s="14"/>
      <c r="AR13" s="15">
        <f t="shared" si="5"/>
        <v>0</v>
      </c>
      <c r="AS13" s="15">
        <v>0</v>
      </c>
      <c r="AT13" s="15">
        <v>0</v>
      </c>
      <c r="AU13" s="14"/>
      <c r="AV13" s="16">
        <v>0</v>
      </c>
      <c r="AW13" s="15">
        <v>0</v>
      </c>
      <c r="AX13" s="14"/>
      <c r="AY13" s="15">
        <f t="shared" si="8"/>
        <v>0</v>
      </c>
      <c r="AZ13" s="15">
        <f t="shared" si="9"/>
        <v>0</v>
      </c>
      <c r="BA13" s="15">
        <f t="shared" si="10"/>
        <v>0</v>
      </c>
      <c r="BB13" s="14"/>
    </row>
    <row r="14" spans="1:54" x14ac:dyDescent="0.25">
      <c r="A14" s="1"/>
      <c r="B14" s="20" t="s">
        <v>19</v>
      </c>
      <c r="C14" s="4"/>
      <c r="D14" s="5">
        <f t="shared" si="6"/>
        <v>3875</v>
      </c>
      <c r="E14" s="5">
        <v>11</v>
      </c>
      <c r="F14" s="5">
        <v>155</v>
      </c>
      <c r="G14" s="4"/>
      <c r="H14" s="5">
        <f t="shared" si="7"/>
        <v>250</v>
      </c>
      <c r="I14" s="5">
        <v>1</v>
      </c>
      <c r="J14" s="5">
        <v>10</v>
      </c>
      <c r="K14" s="4"/>
      <c r="L14" s="5">
        <v>0</v>
      </c>
      <c r="M14" s="5">
        <v>0</v>
      </c>
      <c r="N14" s="5">
        <v>0</v>
      </c>
      <c r="O14" s="4"/>
      <c r="P14" s="6">
        <f t="shared" si="0"/>
        <v>0</v>
      </c>
      <c r="Q14" s="6">
        <v>0</v>
      </c>
      <c r="R14" s="5">
        <v>0</v>
      </c>
      <c r="S14" s="4"/>
      <c r="T14" s="5">
        <f t="shared" si="1"/>
        <v>12</v>
      </c>
      <c r="U14" s="21">
        <f t="shared" si="2"/>
        <v>4125</v>
      </c>
      <c r="V14" s="5">
        <f t="shared" si="3"/>
        <v>165</v>
      </c>
      <c r="W14" s="4"/>
      <c r="Y14" s="12"/>
      <c r="Z14" s="19" t="s">
        <v>19</v>
      </c>
      <c r="AA14" s="14"/>
      <c r="AB14" s="15">
        <f t="shared" si="4"/>
        <v>175</v>
      </c>
      <c r="AC14" s="15">
        <v>1</v>
      </c>
      <c r="AD14" s="15">
        <v>7</v>
      </c>
      <c r="AE14" s="14"/>
      <c r="AF14" s="16">
        <v>0</v>
      </c>
      <c r="AG14" s="15">
        <v>0</v>
      </c>
      <c r="AH14" s="14"/>
      <c r="AI14" s="15">
        <f t="shared" si="11"/>
        <v>1</v>
      </c>
      <c r="AJ14" s="15">
        <f t="shared" si="12"/>
        <v>175</v>
      </c>
      <c r="AK14" s="15">
        <f t="shared" si="13"/>
        <v>7</v>
      </c>
      <c r="AL14" s="14"/>
      <c r="AO14" s="12"/>
      <c r="AP14" s="19" t="s">
        <v>19</v>
      </c>
      <c r="AQ14" s="14"/>
      <c r="AR14" s="15">
        <f t="shared" si="5"/>
        <v>0</v>
      </c>
      <c r="AS14" s="15">
        <v>0</v>
      </c>
      <c r="AT14" s="15">
        <v>0</v>
      </c>
      <c r="AU14" s="14"/>
      <c r="AV14" s="16">
        <v>0</v>
      </c>
      <c r="AW14" s="15">
        <v>0</v>
      </c>
      <c r="AX14" s="14"/>
      <c r="AY14" s="15">
        <f t="shared" si="8"/>
        <v>0</v>
      </c>
      <c r="AZ14" s="15">
        <f t="shared" si="9"/>
        <v>0</v>
      </c>
      <c r="BA14" s="15">
        <f t="shared" si="10"/>
        <v>0</v>
      </c>
      <c r="BB14" s="14"/>
    </row>
    <row r="15" spans="1:54" ht="15" customHeight="1" x14ac:dyDescent="0.2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12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O15" s="12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x14ac:dyDescent="0.25">
      <c r="A16" s="1"/>
      <c r="B16" s="20" t="s">
        <v>22</v>
      </c>
      <c r="C16" s="4"/>
      <c r="D16" s="5">
        <f>SUM(D6:D14)</f>
        <v>76300</v>
      </c>
      <c r="E16" s="5">
        <f>SUM(E6:E14)</f>
        <v>168</v>
      </c>
      <c r="F16" s="5">
        <f>SUM(F6:F14)</f>
        <v>3052</v>
      </c>
      <c r="G16" s="4"/>
      <c r="H16" s="5">
        <f>SUM(H6:H14)</f>
        <v>4250</v>
      </c>
      <c r="I16" s="5">
        <f>SUM(I6:I14)</f>
        <v>31</v>
      </c>
      <c r="J16" s="5">
        <f>SUM(J6:J14)</f>
        <v>170</v>
      </c>
      <c r="K16" s="4"/>
      <c r="L16" s="5">
        <f>SUM(L6:L14)</f>
        <v>328</v>
      </c>
      <c r="M16" s="5">
        <f>SUM(M6:M14)</f>
        <v>14</v>
      </c>
      <c r="N16" s="5">
        <f>SUM(N6:N14)</f>
        <v>90</v>
      </c>
      <c r="O16" s="4"/>
      <c r="P16" s="5">
        <f>SUM(P6:P14)</f>
        <v>5475</v>
      </c>
      <c r="Q16" s="6">
        <f>SUM(Q6:Q14)</f>
        <v>212</v>
      </c>
      <c r="R16" s="5">
        <f>SUM(R6:R14)</f>
        <v>219</v>
      </c>
      <c r="S16" s="4"/>
      <c r="T16" s="5">
        <f>SUM(T6:T14)</f>
        <v>425</v>
      </c>
      <c r="U16" s="5">
        <f>SUM(U6:U14)</f>
        <v>86353</v>
      </c>
      <c r="V16" s="5">
        <f>SUM(V6:V14)</f>
        <v>3531</v>
      </c>
      <c r="W16" s="4"/>
      <c r="Y16" s="12"/>
      <c r="Z16" s="19" t="s">
        <v>22</v>
      </c>
      <c r="AA16" s="14"/>
      <c r="AB16" s="15">
        <f>SUM(AB6:AB14)</f>
        <v>7275</v>
      </c>
      <c r="AC16" s="15">
        <f>SUM(AC6:AC14)</f>
        <v>30</v>
      </c>
      <c r="AD16" s="15">
        <f>SUM(AD6:AD14)</f>
        <v>291</v>
      </c>
      <c r="AE16" s="14"/>
      <c r="AF16" s="16">
        <f>SUM(AF6:AF14)</f>
        <v>2</v>
      </c>
      <c r="AG16" s="15">
        <f>SUM(AG6:AG14)</f>
        <v>5</v>
      </c>
      <c r="AH16" s="14"/>
      <c r="AI16" s="15">
        <f>SUM(AI6:AI14)</f>
        <v>32</v>
      </c>
      <c r="AJ16" s="15">
        <f>SUM(AJ6:AJ14)</f>
        <v>7275</v>
      </c>
      <c r="AK16" s="15">
        <f>SUM(AK6:AK14)</f>
        <v>296</v>
      </c>
      <c r="AL16" s="14"/>
      <c r="AO16" s="12"/>
      <c r="AP16" s="19" t="s">
        <v>22</v>
      </c>
      <c r="AQ16" s="14"/>
      <c r="AR16" s="15">
        <f>SUM(AR6:AR14)</f>
        <v>1675</v>
      </c>
      <c r="AS16" s="15">
        <f>SUM(AS6:AS14)</f>
        <v>4</v>
      </c>
      <c r="AT16" s="15">
        <f>SUM(AT6:AT14)</f>
        <v>67</v>
      </c>
      <c r="AU16" s="14"/>
      <c r="AV16" s="16">
        <f>SUM(AV6:AV14)</f>
        <v>0</v>
      </c>
      <c r="AW16" s="15">
        <f>SUM(AW6:AW14)</f>
        <v>0</v>
      </c>
      <c r="AX16" s="14"/>
      <c r="AY16" s="15">
        <f>SUM(AY6:AY14)</f>
        <v>4</v>
      </c>
      <c r="AZ16" s="15">
        <f>SUM(AZ6:AZ14)</f>
        <v>1675</v>
      </c>
      <c r="BA16" s="15">
        <f>SUM(BA6:BA14)</f>
        <v>67</v>
      </c>
      <c r="BB16" s="14"/>
    </row>
    <row r="17" spans="1:54" x14ac:dyDescent="0.2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Y17" s="12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O17" s="12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20" spans="1:54" x14ac:dyDescent="0.25">
      <c r="AB20" t="s">
        <v>33</v>
      </c>
      <c r="AC20" t="s">
        <v>34</v>
      </c>
      <c r="AD20" t="s">
        <v>35</v>
      </c>
    </row>
    <row r="21" spans="1:54" x14ac:dyDescent="0.25">
      <c r="L21" t="s">
        <v>30</v>
      </c>
      <c r="M21" t="s">
        <v>31</v>
      </c>
      <c r="N21" t="s">
        <v>32</v>
      </c>
      <c r="AB21">
        <f>SUM(AI6:AI14)</f>
        <v>32</v>
      </c>
      <c r="AC21">
        <f>SUM(AJ6:AJ14)</f>
        <v>7275</v>
      </c>
      <c r="AD21">
        <f>SUM(AK6:AK14)</f>
        <v>296</v>
      </c>
    </row>
    <row r="22" spans="1:54" x14ac:dyDescent="0.25">
      <c r="C22" s="22"/>
      <c r="D22" s="22"/>
      <c r="L22">
        <f>SUM(T6:T14)</f>
        <v>425</v>
      </c>
      <c r="M22">
        <f>SUM(U6:U14)</f>
        <v>86353</v>
      </c>
      <c r="N22">
        <f>SUM(V6:V14)</f>
        <v>3531</v>
      </c>
    </row>
    <row r="23" spans="1:54" x14ac:dyDescent="0.25">
      <c r="C23" s="22"/>
      <c r="D23" s="23" t="s">
        <v>29</v>
      </c>
    </row>
    <row r="24" spans="1:54" x14ac:dyDescent="0.25">
      <c r="C24" s="22"/>
      <c r="D24">
        <f>SUM(T16,AI16,AY16)</f>
        <v>461</v>
      </c>
    </row>
    <row r="25" spans="1:54" x14ac:dyDescent="0.25">
      <c r="C25" s="22"/>
      <c r="D25" s="22"/>
    </row>
    <row r="26" spans="1:54" x14ac:dyDescent="0.25">
      <c r="C26" s="22"/>
      <c r="D26" t="s">
        <v>28</v>
      </c>
    </row>
    <row r="27" spans="1:54" x14ac:dyDescent="0.25">
      <c r="C27" s="22"/>
      <c r="D27">
        <f>SUM(U16,AJ16,AZ16)</f>
        <v>95303</v>
      </c>
    </row>
    <row r="28" spans="1:54" x14ac:dyDescent="0.25">
      <c r="C28" s="22"/>
      <c r="D28" s="22"/>
    </row>
    <row r="29" spans="1:54" x14ac:dyDescent="0.25">
      <c r="D29" t="s">
        <v>37</v>
      </c>
    </row>
    <row r="30" spans="1:54" x14ac:dyDescent="0.25">
      <c r="D30">
        <f>SUM(V16,AK16,BA16)</f>
        <v>3894</v>
      </c>
    </row>
    <row r="33" spans="1:16" ht="30.75" customHeight="1" x14ac:dyDescent="0.25"/>
    <row r="42" spans="1:16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"/>
  <sheetViews>
    <sheetView topLeftCell="A12" workbookViewId="0">
      <selection activeCell="A13" sqref="A13"/>
    </sheetView>
  </sheetViews>
  <sheetFormatPr defaultRowHeight="15" x14ac:dyDescent="0.25"/>
  <sheetData>
    <row r="13" spans="1:1" x14ac:dyDescent="0.25">
      <c r="A13">
        <f>SUM(4+27+34)</f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2023-06-27T15:53:17Z</dcterms:modified>
</cp:coreProperties>
</file>